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9320" windowHeight="10440" activeTab="0"/>
  </bookViews>
  <sheets>
    <sheet name="11级代办费结算" sheetId="1" r:id="rId1"/>
  </sheets>
  <definedNames/>
  <calcPr fullCalcOnLoad="1"/>
</workbook>
</file>

<file path=xl/sharedStrings.xml><?xml version="1.0" encoding="utf-8"?>
<sst xmlns="http://schemas.openxmlformats.org/spreadsheetml/2006/main" count="81" uniqueCount="77">
  <si>
    <t>学院</t>
  </si>
  <si>
    <t>班级</t>
  </si>
  <si>
    <t>13-14期末总人数</t>
  </si>
  <si>
    <t>12秋代办费收入</t>
  </si>
  <si>
    <t>12-13教材薄本人均出库</t>
  </si>
  <si>
    <t>13-14教材出库</t>
  </si>
  <si>
    <t>13-14薄本出库</t>
  </si>
  <si>
    <t>13-14教材薄本人均出库</t>
  </si>
  <si>
    <t>2011 级 毕 业 班 代 办 费 结 算</t>
  </si>
  <si>
    <t>11秋代办费收入</t>
  </si>
  <si>
    <t>13秋代办费收入</t>
  </si>
  <si>
    <t>11-12教材薄本人均出库</t>
  </si>
  <si>
    <t>13-14总</t>
  </si>
  <si>
    <t>人均应退</t>
  </si>
  <si>
    <t>每班合计</t>
  </si>
  <si>
    <t>学生代表/班主任签字</t>
  </si>
  <si>
    <t>纺织学院</t>
  </si>
  <si>
    <t>产纺1101</t>
  </si>
  <si>
    <t>纺贸1101</t>
  </si>
  <si>
    <t>纺贸1102</t>
  </si>
  <si>
    <t>工艺1101</t>
  </si>
  <si>
    <t>工艺1102</t>
  </si>
  <si>
    <t>工艺1103</t>
  </si>
  <si>
    <t>家纺1101</t>
  </si>
  <si>
    <t>设备1101</t>
  </si>
  <si>
    <t>生产1101</t>
  </si>
  <si>
    <t>针服1101</t>
  </si>
  <si>
    <t>小   计</t>
  </si>
  <si>
    <t>轻化系</t>
  </si>
  <si>
    <t>材料1101</t>
  </si>
  <si>
    <t>染整1101</t>
  </si>
  <si>
    <t>染整1102</t>
  </si>
  <si>
    <t>应化1101</t>
  </si>
  <si>
    <t>机电学院</t>
  </si>
  <si>
    <t>电气1101</t>
  </si>
  <si>
    <t>电气1102</t>
  </si>
  <si>
    <t>电子1101</t>
  </si>
  <si>
    <t>机电1101</t>
  </si>
  <si>
    <t>机设1101</t>
  </si>
  <si>
    <t>机制1101</t>
  </si>
  <si>
    <t>机制1102</t>
  </si>
  <si>
    <t>机制1103</t>
  </si>
  <si>
    <t>计控1101</t>
  </si>
  <si>
    <t>模具1101</t>
  </si>
  <si>
    <t>汽电1101</t>
  </si>
  <si>
    <t>汽服1101</t>
  </si>
  <si>
    <t>汽服1102</t>
  </si>
  <si>
    <t>数控1101</t>
  </si>
  <si>
    <t>经贸学院</t>
  </si>
  <si>
    <t>报关1101</t>
  </si>
  <si>
    <t>报关1102</t>
  </si>
  <si>
    <t>会计1101</t>
  </si>
  <si>
    <t>会计1102</t>
  </si>
  <si>
    <t>会计1103</t>
  </si>
  <si>
    <t>会计1104</t>
  </si>
  <si>
    <t>会计1105</t>
  </si>
  <si>
    <t>会计1106</t>
  </si>
  <si>
    <t>连锁1101</t>
  </si>
  <si>
    <t>旅游1101</t>
  </si>
  <si>
    <t>商英1101</t>
  </si>
  <si>
    <t>物流1101</t>
  </si>
  <si>
    <t>物流1102</t>
  </si>
  <si>
    <t>艺术学院</t>
  </si>
  <si>
    <t>动漫1101</t>
  </si>
  <si>
    <t>服工1101</t>
  </si>
  <si>
    <t>服装1101</t>
  </si>
  <si>
    <t>工程管理1101</t>
  </si>
  <si>
    <t>工程管理1102</t>
  </si>
  <si>
    <t>工程管理1103</t>
  </si>
  <si>
    <t>广告1101</t>
  </si>
  <si>
    <t>环艺1101</t>
  </si>
  <si>
    <t>家纺艺术/装饰1101</t>
  </si>
  <si>
    <t>室内1101</t>
  </si>
  <si>
    <t>全校应退代办费合计：壹佰零叁万零肆佰叁拾叁元整</t>
  </si>
  <si>
    <t>财务制表人：</t>
  </si>
  <si>
    <t>教务处复核：</t>
  </si>
  <si>
    <t>后勤处复核: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</si>
</sst>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 * #,##0_ ;_ * \-#,##0_ ;_ * &quot;-&quot;??_ ;_ @_ "/>
    <numFmt numFmtId="185" formatCode="0_ "/>
  </numFmts>
  <fonts count="4">
    <font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1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43" fontId="0" fillId="0" borderId="2" xfId="18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84" fontId="0" fillId="0" borderId="0" xfId="18" applyNumberForma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vertical="center" wrapText="1"/>
    </xf>
    <xf numFmtId="184" fontId="0" fillId="0" borderId="0" xfId="18" applyNumberFormat="1" applyFill="1" applyAlignment="1">
      <alignment vertical="center"/>
    </xf>
    <xf numFmtId="43" fontId="0" fillId="0" borderId="2" xfId="18" applyFill="1" applyBorder="1" applyAlignment="1">
      <alignment horizontal="center" vertical="center" wrapText="1"/>
    </xf>
    <xf numFmtId="43" fontId="0" fillId="0" borderId="2" xfId="18" applyFont="1" applyFill="1" applyBorder="1" applyAlignment="1">
      <alignment horizontal="center" vertical="center" wrapText="1"/>
    </xf>
    <xf numFmtId="184" fontId="0" fillId="0" borderId="7" xfId="18" applyNumberFormat="1" applyFill="1" applyBorder="1" applyAlignment="1">
      <alignment vertical="center"/>
    </xf>
    <xf numFmtId="43" fontId="0" fillId="0" borderId="8" xfId="18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 vertical="center" wrapText="1"/>
    </xf>
    <xf numFmtId="185" fontId="0" fillId="0" borderId="3" xfId="0" applyNumberFormat="1" applyFill="1" applyBorder="1" applyAlignment="1">
      <alignment vertical="center"/>
    </xf>
    <xf numFmtId="185" fontId="0" fillId="0" borderId="3" xfId="18" applyNumberFormat="1" applyFill="1" applyBorder="1" applyAlignment="1">
      <alignment vertical="center"/>
    </xf>
    <xf numFmtId="184" fontId="0" fillId="0" borderId="9" xfId="18" applyNumberFormat="1" applyFill="1" applyBorder="1" applyAlignment="1">
      <alignment vertical="center"/>
    </xf>
    <xf numFmtId="43" fontId="0" fillId="0" borderId="4" xfId="18" applyFill="1" applyBorder="1" applyAlignment="1">
      <alignment vertical="center"/>
    </xf>
    <xf numFmtId="0" fontId="0" fillId="0" borderId="3" xfId="0" applyFill="1" applyBorder="1" applyAlignment="1" quotePrefix="1">
      <alignment horizontal="left" vertical="center" wrapText="1"/>
    </xf>
    <xf numFmtId="0" fontId="0" fillId="0" borderId="10" xfId="0" applyFill="1" applyBorder="1" applyAlignment="1">
      <alignment horizontal="left" vertical="center"/>
    </xf>
    <xf numFmtId="0" fontId="0" fillId="0" borderId="9" xfId="0" applyFill="1" applyBorder="1" applyAlignment="1" quotePrefix="1">
      <alignment horizontal="left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185" fontId="0" fillId="0" borderId="11" xfId="0" applyNumberFormat="1" applyFill="1" applyBorder="1" applyAlignment="1">
      <alignment vertical="center"/>
    </xf>
    <xf numFmtId="43" fontId="0" fillId="0" borderId="0" xfId="18" applyFill="1" applyAlignment="1">
      <alignment vertical="center"/>
    </xf>
    <xf numFmtId="0" fontId="0" fillId="0" borderId="4" xfId="0" applyFill="1" applyBorder="1" applyAlignment="1" quotePrefix="1">
      <alignment horizontal="left" vertical="center"/>
    </xf>
    <xf numFmtId="185" fontId="0" fillId="2" borderId="3" xfId="0" applyNumberFormat="1" applyFill="1" applyBorder="1" applyAlignment="1">
      <alignment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 quotePrefix="1">
      <alignment horizontal="left" vertical="center" wrapText="1"/>
    </xf>
    <xf numFmtId="185" fontId="0" fillId="0" borderId="11" xfId="18" applyNumberFormat="1" applyFill="1" applyBorder="1" applyAlignment="1">
      <alignment vertical="center"/>
    </xf>
    <xf numFmtId="185" fontId="0" fillId="0" borderId="14" xfId="0" applyNumberFormat="1" applyFill="1" applyBorder="1" applyAlignment="1">
      <alignment vertical="center"/>
    </xf>
    <xf numFmtId="184" fontId="0" fillId="0" borderId="13" xfId="18" applyNumberFormat="1" applyFill="1" applyBorder="1" applyAlignment="1">
      <alignment vertical="center"/>
    </xf>
    <xf numFmtId="0" fontId="3" fillId="0" borderId="15" xfId="0" applyFont="1" applyFill="1" applyBorder="1" applyAlignment="1">
      <alignment horizontal="left" vertical="center"/>
    </xf>
    <xf numFmtId="0" fontId="0" fillId="0" borderId="5" xfId="0" applyFill="1" applyBorder="1" applyAlignment="1">
      <alignment vertical="center" wrapText="1"/>
    </xf>
    <xf numFmtId="43" fontId="0" fillId="0" borderId="5" xfId="0" applyNumberFormat="1" applyFill="1" applyBorder="1" applyAlignment="1">
      <alignment vertical="center"/>
    </xf>
    <xf numFmtId="184" fontId="0" fillId="0" borderId="16" xfId="18" applyNumberFormat="1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7" xfId="0" applyFill="1" applyBorder="1" applyAlignment="1">
      <alignment horizontal="left" vertical="center"/>
    </xf>
    <xf numFmtId="0" fontId="0" fillId="0" borderId="17" xfId="0" applyFill="1" applyBorder="1" applyAlignment="1">
      <alignment vertical="center"/>
    </xf>
    <xf numFmtId="184" fontId="0" fillId="0" borderId="17" xfId="18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2" xfId="0" applyFill="1" applyBorder="1" applyAlignment="1" quotePrefix="1">
      <alignment horizontal="center" vertical="center" textRotation="255"/>
    </xf>
    <xf numFmtId="0" fontId="0" fillId="0" borderId="18" xfId="0" applyFill="1" applyBorder="1" applyAlignment="1" quotePrefix="1">
      <alignment horizontal="center" vertical="center" textRotation="255"/>
    </xf>
    <xf numFmtId="0" fontId="0" fillId="0" borderId="19" xfId="0" applyFill="1" applyBorder="1" applyAlignment="1" quotePrefix="1">
      <alignment horizontal="center" vertical="center" textRotation="255"/>
    </xf>
    <xf numFmtId="0" fontId="1" fillId="0" borderId="0" xfId="0" applyFont="1" applyFill="1" applyAlignment="1">
      <alignment horizontal="center" vertical="center"/>
    </xf>
    <xf numFmtId="0" fontId="0" fillId="0" borderId="12" xfId="0" applyFill="1" applyBorder="1" applyAlignment="1">
      <alignment horizontal="center" vertical="center" textRotation="255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tabSelected="1" workbookViewId="0" topLeftCell="A1">
      <selection activeCell="C34" sqref="C34"/>
    </sheetView>
  </sheetViews>
  <sheetFormatPr defaultColWidth="9.00390625" defaultRowHeight="14.25"/>
  <cols>
    <col min="1" max="1" width="6.25390625" style="1" customWidth="1"/>
    <col min="2" max="2" width="11.00390625" style="13" customWidth="1"/>
    <col min="3" max="3" width="6.125" style="1" customWidth="1"/>
    <col min="4" max="4" width="4.75390625" style="1" customWidth="1"/>
    <col min="5" max="6" width="6.50390625" style="1" customWidth="1"/>
    <col min="7" max="7" width="7.875" style="1" customWidth="1"/>
    <col min="8" max="8" width="7.75390625" style="1" customWidth="1"/>
    <col min="9" max="9" width="7.875" style="1" customWidth="1"/>
    <col min="10" max="10" width="6.50390625" style="1" customWidth="1"/>
    <col min="11" max="11" width="8.125" style="1" customWidth="1"/>
    <col min="12" max="12" width="9.375" style="1" customWidth="1"/>
    <col min="13" max="13" width="7.125" style="1" customWidth="1"/>
    <col min="14" max="14" width="11.75390625" style="14" customWidth="1"/>
    <col min="15" max="15" width="21.25390625" style="1" customWidth="1"/>
    <col min="16" max="16384" width="9.00390625" style="1" customWidth="1"/>
  </cols>
  <sheetData>
    <row r="1" spans="1:15" ht="16.5" customHeight="1">
      <c r="A1" s="51" t="s">
        <v>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ht="8.25" customHeight="1"/>
    <row r="3" spans="1:15" ht="55.5" customHeight="1">
      <c r="A3" s="2" t="s">
        <v>0</v>
      </c>
      <c r="B3" s="3" t="s">
        <v>1</v>
      </c>
      <c r="C3" s="3" t="s">
        <v>2</v>
      </c>
      <c r="D3" s="3" t="s">
        <v>9</v>
      </c>
      <c r="E3" s="3" t="s">
        <v>3</v>
      </c>
      <c r="F3" s="3" t="s">
        <v>10</v>
      </c>
      <c r="G3" s="3" t="s">
        <v>11</v>
      </c>
      <c r="H3" s="15" t="s">
        <v>4</v>
      </c>
      <c r="I3" s="4" t="s">
        <v>5</v>
      </c>
      <c r="J3" s="3" t="s">
        <v>6</v>
      </c>
      <c r="K3" s="3" t="s">
        <v>12</v>
      </c>
      <c r="L3" s="16" t="s">
        <v>7</v>
      </c>
      <c r="M3" s="3" t="s">
        <v>13</v>
      </c>
      <c r="N3" s="17" t="s">
        <v>14</v>
      </c>
      <c r="O3" s="18" t="s">
        <v>15</v>
      </c>
    </row>
    <row r="4" spans="1:15" ht="14.25">
      <c r="A4" s="52" t="s">
        <v>16</v>
      </c>
      <c r="B4" s="19" t="s">
        <v>17</v>
      </c>
      <c r="C4" s="5">
        <v>34</v>
      </c>
      <c r="D4" s="6">
        <v>600</v>
      </c>
      <c r="E4" s="6">
        <v>600</v>
      </c>
      <c r="F4" s="6">
        <v>400</v>
      </c>
      <c r="G4" s="20">
        <v>555.4285714285714</v>
      </c>
      <c r="H4" s="21">
        <v>450.130588235294</v>
      </c>
      <c r="I4" s="21">
        <v>3192</v>
      </c>
      <c r="J4" s="20">
        <v>0</v>
      </c>
      <c r="K4" s="20">
        <f>I4+J4</f>
        <v>3192</v>
      </c>
      <c r="L4" s="20">
        <f aca="true" t="shared" si="0" ref="L4:L13">K4/C4</f>
        <v>93.88235294117646</v>
      </c>
      <c r="M4" s="20">
        <f aca="true" t="shared" si="1" ref="M4:M13">D4+E4+F4-G4-H4-L4</f>
        <v>500.558487394958</v>
      </c>
      <c r="N4" s="22">
        <f aca="true" t="shared" si="2" ref="N4:N13">M4*C4</f>
        <v>17018.98857142857</v>
      </c>
      <c r="O4" s="23"/>
    </row>
    <row r="5" spans="1:15" ht="14.25">
      <c r="A5" s="49"/>
      <c r="B5" s="19" t="s">
        <v>18</v>
      </c>
      <c r="C5" s="5">
        <v>43</v>
      </c>
      <c r="D5" s="6">
        <v>600</v>
      </c>
      <c r="E5" s="6">
        <v>600</v>
      </c>
      <c r="F5" s="6">
        <v>300</v>
      </c>
      <c r="G5" s="20">
        <v>531.5813953488372</v>
      </c>
      <c r="H5" s="21">
        <v>328.2393181818182</v>
      </c>
      <c r="I5" s="21">
        <v>6336.8</v>
      </c>
      <c r="J5" s="20">
        <v>256.65</v>
      </c>
      <c r="K5" s="20">
        <f aca="true" t="shared" si="3" ref="K5:K58">I5+J5</f>
        <v>6593.45</v>
      </c>
      <c r="L5" s="20">
        <f t="shared" si="0"/>
        <v>153.3360465116279</v>
      </c>
      <c r="M5" s="20">
        <f t="shared" si="1"/>
        <v>486.84323995771666</v>
      </c>
      <c r="N5" s="22">
        <f t="shared" si="2"/>
        <v>20934.259318181816</v>
      </c>
      <c r="O5" s="23"/>
    </row>
    <row r="6" spans="1:15" ht="14.25">
      <c r="A6" s="49"/>
      <c r="B6" s="24" t="s">
        <v>19</v>
      </c>
      <c r="C6" s="5">
        <v>41</v>
      </c>
      <c r="D6" s="6">
        <v>600</v>
      </c>
      <c r="E6" s="6">
        <v>600</v>
      </c>
      <c r="F6" s="6">
        <v>300</v>
      </c>
      <c r="G6" s="20">
        <v>531.0487804878048</v>
      </c>
      <c r="H6" s="21">
        <v>338.13725</v>
      </c>
      <c r="I6" s="21">
        <v>6074.4</v>
      </c>
      <c r="J6" s="20">
        <v>477.2</v>
      </c>
      <c r="K6" s="20">
        <f>I6+J6</f>
        <v>6551.599999999999</v>
      </c>
      <c r="L6" s="20">
        <f t="shared" si="0"/>
        <v>159.7951219512195</v>
      </c>
      <c r="M6" s="20">
        <f t="shared" si="1"/>
        <v>471.0188475609757</v>
      </c>
      <c r="N6" s="22">
        <f t="shared" si="2"/>
        <v>19311.772750000004</v>
      </c>
      <c r="O6" s="23"/>
    </row>
    <row r="7" spans="1:15" ht="14.25">
      <c r="A7" s="49"/>
      <c r="B7" s="24" t="s">
        <v>20</v>
      </c>
      <c r="C7" s="5">
        <v>44</v>
      </c>
      <c r="D7" s="6">
        <v>600</v>
      </c>
      <c r="E7" s="6">
        <v>600</v>
      </c>
      <c r="F7" s="6">
        <v>300</v>
      </c>
      <c r="G7" s="20">
        <v>559.4418604651163</v>
      </c>
      <c r="H7" s="21">
        <v>294.4045454545454</v>
      </c>
      <c r="I7" s="21">
        <v>3728.2</v>
      </c>
      <c r="J7" s="20">
        <v>0</v>
      </c>
      <c r="K7" s="20">
        <f t="shared" si="3"/>
        <v>3728.2</v>
      </c>
      <c r="L7" s="20">
        <f t="shared" si="0"/>
        <v>84.73181818181818</v>
      </c>
      <c r="M7" s="20">
        <f t="shared" si="1"/>
        <v>561.4217758985201</v>
      </c>
      <c r="N7" s="22">
        <f t="shared" si="2"/>
        <v>24702.558139534885</v>
      </c>
      <c r="O7" s="23"/>
    </row>
    <row r="8" spans="1:15" ht="14.25">
      <c r="A8" s="49"/>
      <c r="B8" s="24" t="s">
        <v>21</v>
      </c>
      <c r="C8" s="5">
        <v>44</v>
      </c>
      <c r="D8" s="6">
        <v>600</v>
      </c>
      <c r="E8" s="6">
        <v>600</v>
      </c>
      <c r="F8" s="6">
        <v>300</v>
      </c>
      <c r="G8" s="20">
        <v>559.2</v>
      </c>
      <c r="H8" s="21">
        <v>320.7372727272727</v>
      </c>
      <c r="I8" s="21">
        <v>3721</v>
      </c>
      <c r="J8" s="20">
        <v>26.55</v>
      </c>
      <c r="K8" s="20">
        <f t="shared" si="3"/>
        <v>3747.55</v>
      </c>
      <c r="L8" s="20">
        <f t="shared" si="0"/>
        <v>85.17159090909091</v>
      </c>
      <c r="M8" s="20">
        <f t="shared" si="1"/>
        <v>534.8911363636363</v>
      </c>
      <c r="N8" s="22">
        <f t="shared" si="2"/>
        <v>23535.209999999995</v>
      </c>
      <c r="O8" s="23"/>
    </row>
    <row r="9" spans="1:15" ht="14.25">
      <c r="A9" s="49"/>
      <c r="B9" s="24" t="s">
        <v>22</v>
      </c>
      <c r="C9" s="5">
        <v>33</v>
      </c>
      <c r="D9" s="6">
        <v>600</v>
      </c>
      <c r="E9" s="6">
        <v>600</v>
      </c>
      <c r="F9" s="6">
        <v>300</v>
      </c>
      <c r="G9" s="20">
        <v>559.5</v>
      </c>
      <c r="H9" s="21">
        <v>297.84</v>
      </c>
      <c r="I9" s="21">
        <v>2859</v>
      </c>
      <c r="J9" s="20">
        <v>22.77</v>
      </c>
      <c r="K9" s="20">
        <f t="shared" si="3"/>
        <v>2881.77</v>
      </c>
      <c r="L9" s="20">
        <f t="shared" si="0"/>
        <v>87.32636363636364</v>
      </c>
      <c r="M9" s="20">
        <f t="shared" si="1"/>
        <v>555.3336363636364</v>
      </c>
      <c r="N9" s="22">
        <f t="shared" si="2"/>
        <v>18326.010000000002</v>
      </c>
      <c r="O9" s="23"/>
    </row>
    <row r="10" spans="1:15" ht="14.25">
      <c r="A10" s="49"/>
      <c r="B10" s="24" t="s">
        <v>23</v>
      </c>
      <c r="C10" s="5">
        <v>24</v>
      </c>
      <c r="D10" s="6">
        <v>600</v>
      </c>
      <c r="E10" s="6">
        <v>700</v>
      </c>
      <c r="F10" s="6">
        <v>400</v>
      </c>
      <c r="G10" s="20">
        <v>660</v>
      </c>
      <c r="H10" s="21">
        <v>351.4464</v>
      </c>
      <c r="I10" s="21">
        <v>609.8</v>
      </c>
      <c r="J10" s="20">
        <v>16.56</v>
      </c>
      <c r="K10" s="20">
        <f t="shared" si="3"/>
        <v>626.3599999999999</v>
      </c>
      <c r="L10" s="20">
        <f t="shared" si="0"/>
        <v>26.09833333333333</v>
      </c>
      <c r="M10" s="20">
        <f t="shared" si="1"/>
        <v>662.4552666666666</v>
      </c>
      <c r="N10" s="22">
        <f t="shared" si="2"/>
        <v>15898.926399999998</v>
      </c>
      <c r="O10" s="23"/>
    </row>
    <row r="11" spans="1:15" ht="14.25">
      <c r="A11" s="49"/>
      <c r="B11" s="24" t="s">
        <v>24</v>
      </c>
      <c r="C11" s="5">
        <v>57</v>
      </c>
      <c r="D11" s="6">
        <v>600</v>
      </c>
      <c r="E11" s="6">
        <v>600</v>
      </c>
      <c r="F11" s="6">
        <v>400</v>
      </c>
      <c r="G11" s="20">
        <v>566.6440677966102</v>
      </c>
      <c r="H11" s="21">
        <v>407.77482142857144</v>
      </c>
      <c r="I11" s="21">
        <v>3795</v>
      </c>
      <c r="J11" s="20">
        <v>70.8</v>
      </c>
      <c r="K11" s="20">
        <f t="shared" si="3"/>
        <v>3865.8</v>
      </c>
      <c r="L11" s="20">
        <f t="shared" si="0"/>
        <v>67.82105263157895</v>
      </c>
      <c r="M11" s="20">
        <f t="shared" si="1"/>
        <v>557.7600581432395</v>
      </c>
      <c r="N11" s="22">
        <f t="shared" si="2"/>
        <v>31792.32331416465</v>
      </c>
      <c r="O11" s="23"/>
    </row>
    <row r="12" spans="1:15" ht="14.25">
      <c r="A12" s="49"/>
      <c r="B12" s="24" t="s">
        <v>25</v>
      </c>
      <c r="C12" s="5">
        <v>43</v>
      </c>
      <c r="D12" s="6">
        <v>600</v>
      </c>
      <c r="E12" s="6">
        <v>600</v>
      </c>
      <c r="F12" s="6">
        <v>300</v>
      </c>
      <c r="G12" s="20">
        <v>545.25</v>
      </c>
      <c r="H12" s="21">
        <v>332.52860465116277</v>
      </c>
      <c r="I12" s="21">
        <v>3976</v>
      </c>
      <c r="J12" s="20">
        <v>0</v>
      </c>
      <c r="K12" s="20">
        <f t="shared" si="3"/>
        <v>3976</v>
      </c>
      <c r="L12" s="20">
        <f t="shared" si="0"/>
        <v>92.46511627906976</v>
      </c>
      <c r="M12" s="20">
        <f t="shared" si="1"/>
        <v>529.7562790697674</v>
      </c>
      <c r="N12" s="22">
        <f t="shared" si="2"/>
        <v>22779.519999999997</v>
      </c>
      <c r="O12" s="23"/>
    </row>
    <row r="13" spans="1:15" ht="14.25">
      <c r="A13" s="50"/>
      <c r="B13" s="24" t="s">
        <v>26</v>
      </c>
      <c r="C13" s="5">
        <v>14</v>
      </c>
      <c r="D13" s="6">
        <v>600</v>
      </c>
      <c r="E13" s="6">
        <v>700</v>
      </c>
      <c r="F13" s="6">
        <v>200</v>
      </c>
      <c r="G13" s="20">
        <v>619.6111111111111</v>
      </c>
      <c r="H13" s="21">
        <v>279.6035714285714</v>
      </c>
      <c r="I13" s="21">
        <v>2054</v>
      </c>
      <c r="J13" s="20">
        <v>0</v>
      </c>
      <c r="K13" s="20">
        <f t="shared" si="3"/>
        <v>2054</v>
      </c>
      <c r="L13" s="20">
        <f t="shared" si="0"/>
        <v>146.71428571428572</v>
      </c>
      <c r="M13" s="20">
        <f t="shared" si="1"/>
        <v>454.0710317460318</v>
      </c>
      <c r="N13" s="22">
        <f t="shared" si="2"/>
        <v>6356.994444444445</v>
      </c>
      <c r="O13" s="23"/>
    </row>
    <row r="14" spans="1:15" ht="14.25">
      <c r="A14" s="25" t="s">
        <v>27</v>
      </c>
      <c r="B14" s="26"/>
      <c r="C14" s="27"/>
      <c r="D14" s="28"/>
      <c r="E14" s="28"/>
      <c r="F14" s="28"/>
      <c r="G14" s="20"/>
      <c r="H14" s="21"/>
      <c r="I14" s="21"/>
      <c r="J14" s="29"/>
      <c r="K14" s="20"/>
      <c r="L14" s="20"/>
      <c r="M14" s="20"/>
      <c r="N14" s="22">
        <f>SUM(N4:N13)</f>
        <v>200656.56293775435</v>
      </c>
      <c r="O14" s="23"/>
    </row>
    <row r="15" spans="1:15" ht="14.25">
      <c r="A15" s="48" t="s">
        <v>28</v>
      </c>
      <c r="B15" s="24" t="s">
        <v>29</v>
      </c>
      <c r="C15" s="5">
        <v>40</v>
      </c>
      <c r="D15" s="6">
        <v>600</v>
      </c>
      <c r="E15" s="6">
        <v>650</v>
      </c>
      <c r="F15" s="6">
        <v>600</v>
      </c>
      <c r="G15" s="20">
        <v>624.1463414634146</v>
      </c>
      <c r="H15" s="21">
        <v>529.97</v>
      </c>
      <c r="I15" s="21">
        <v>9650</v>
      </c>
      <c r="J15" s="20">
        <v>568.3</v>
      </c>
      <c r="K15" s="20">
        <f t="shared" si="3"/>
        <v>10218.3</v>
      </c>
      <c r="L15" s="20">
        <f>K15/C15</f>
        <v>255.45749999999998</v>
      </c>
      <c r="M15" s="20">
        <f>D15+E15+F15-G15-H15-L15</f>
        <v>440.4261585365855</v>
      </c>
      <c r="N15" s="22">
        <f>M15*C15</f>
        <v>17617.04634146342</v>
      </c>
      <c r="O15" s="23"/>
    </row>
    <row r="16" spans="1:15" ht="14.25">
      <c r="A16" s="49"/>
      <c r="B16" s="24" t="s">
        <v>30</v>
      </c>
      <c r="C16" s="5">
        <v>36</v>
      </c>
      <c r="D16" s="6">
        <v>600</v>
      </c>
      <c r="E16" s="6">
        <v>650</v>
      </c>
      <c r="F16" s="6">
        <v>600</v>
      </c>
      <c r="G16" s="20">
        <v>604.5277777777778</v>
      </c>
      <c r="H16" s="21">
        <v>569.3156756756757</v>
      </c>
      <c r="I16" s="21">
        <v>4723.2</v>
      </c>
      <c r="J16" s="20">
        <v>498.55</v>
      </c>
      <c r="K16" s="20">
        <f t="shared" si="3"/>
        <v>5221.75</v>
      </c>
      <c r="L16" s="20">
        <f>K16/C16</f>
        <v>145.04861111111111</v>
      </c>
      <c r="M16" s="20">
        <f>D16+E16+F16-G16-H16-L16</f>
        <v>531.1079354354354</v>
      </c>
      <c r="N16" s="22">
        <f>M16*C16</f>
        <v>19119.885675675672</v>
      </c>
      <c r="O16" s="23"/>
    </row>
    <row r="17" spans="1:15" ht="14.25">
      <c r="A17" s="49"/>
      <c r="B17" s="24" t="s">
        <v>31</v>
      </c>
      <c r="C17" s="5">
        <v>26</v>
      </c>
      <c r="D17" s="6">
        <v>600</v>
      </c>
      <c r="E17" s="6">
        <v>650</v>
      </c>
      <c r="F17" s="6">
        <v>600</v>
      </c>
      <c r="G17" s="20">
        <v>603.1666666666666</v>
      </c>
      <c r="H17" s="21">
        <v>617.988076923077</v>
      </c>
      <c r="I17" s="21">
        <v>3549.6</v>
      </c>
      <c r="J17" s="20">
        <v>88.5</v>
      </c>
      <c r="K17" s="20">
        <f t="shared" si="3"/>
        <v>3638.1</v>
      </c>
      <c r="L17" s="20">
        <f>K17/C17</f>
        <v>139.92692307692306</v>
      </c>
      <c r="M17" s="20">
        <f>D17+E17+F17-G17-H17-L17</f>
        <v>488.91833333333346</v>
      </c>
      <c r="N17" s="22">
        <f>M17*C17</f>
        <v>12711.87666666667</v>
      </c>
      <c r="O17" s="23"/>
    </row>
    <row r="18" spans="1:15" ht="14.25">
      <c r="A18" s="50"/>
      <c r="B18" s="24" t="s">
        <v>32</v>
      </c>
      <c r="C18" s="5">
        <v>30</v>
      </c>
      <c r="D18" s="6">
        <v>600</v>
      </c>
      <c r="E18" s="6">
        <v>600</v>
      </c>
      <c r="F18" s="6">
        <v>400</v>
      </c>
      <c r="G18" s="20">
        <v>328.2875</v>
      </c>
      <c r="H18" s="21">
        <v>339.64</v>
      </c>
      <c r="I18" s="21">
        <v>3779.9</v>
      </c>
      <c r="J18" s="20">
        <v>442.75</v>
      </c>
      <c r="K18" s="20">
        <f t="shared" si="3"/>
        <v>4222.65</v>
      </c>
      <c r="L18" s="20">
        <f>K18/C18</f>
        <v>140.755</v>
      </c>
      <c r="M18" s="20">
        <f>D18+E18+F18-G18-H18-L18</f>
        <v>791.3175000000001</v>
      </c>
      <c r="N18" s="22">
        <f>M18*C18</f>
        <v>23739.525</v>
      </c>
      <c r="O18" s="23"/>
    </row>
    <row r="19" spans="1:15" ht="14.25">
      <c r="A19" s="25" t="s">
        <v>27</v>
      </c>
      <c r="B19" s="26"/>
      <c r="C19" s="27"/>
      <c r="D19" s="28"/>
      <c r="E19" s="28"/>
      <c r="F19" s="28"/>
      <c r="G19" s="20"/>
      <c r="H19" s="21"/>
      <c r="I19" s="21"/>
      <c r="J19" s="29"/>
      <c r="K19" s="20"/>
      <c r="L19" s="20"/>
      <c r="M19" s="20"/>
      <c r="N19" s="22">
        <f>SUM(N15:N18)</f>
        <v>73188.33368380577</v>
      </c>
      <c r="O19" s="23"/>
    </row>
    <row r="20" spans="1:15" ht="14.25">
      <c r="A20" s="48" t="s">
        <v>33</v>
      </c>
      <c r="B20" s="24" t="s">
        <v>34</v>
      </c>
      <c r="C20" s="5">
        <v>42</v>
      </c>
      <c r="D20" s="6">
        <v>600</v>
      </c>
      <c r="E20" s="6">
        <v>600</v>
      </c>
      <c r="F20" s="6">
        <v>500</v>
      </c>
      <c r="G20" s="20">
        <v>581.0454545454545</v>
      </c>
      <c r="H20" s="21">
        <v>476.32095238095246</v>
      </c>
      <c r="I20" s="21">
        <v>6637.8</v>
      </c>
      <c r="J20" s="20">
        <v>971.14</v>
      </c>
      <c r="K20" s="20">
        <f t="shared" si="3"/>
        <v>7608.9400000000005</v>
      </c>
      <c r="L20" s="20">
        <f aca="true" t="shared" si="4" ref="L20:L33">K20/C20</f>
        <v>181.1652380952381</v>
      </c>
      <c r="M20" s="20">
        <f aca="true" t="shared" si="5" ref="M20:M33">D20+E20+F20-G20-H20-L20</f>
        <v>461.4683549783549</v>
      </c>
      <c r="N20" s="22">
        <f aca="true" t="shared" si="6" ref="N20:N33">M20*C20</f>
        <v>19381.670909090906</v>
      </c>
      <c r="O20" s="23"/>
    </row>
    <row r="21" spans="1:15" ht="14.25">
      <c r="A21" s="49"/>
      <c r="B21" s="24" t="s">
        <v>35</v>
      </c>
      <c r="C21" s="5">
        <v>39</v>
      </c>
      <c r="D21" s="6">
        <v>600</v>
      </c>
      <c r="E21" s="6">
        <v>600</v>
      </c>
      <c r="F21" s="6">
        <v>500</v>
      </c>
      <c r="G21" s="20">
        <v>582.5121951219512</v>
      </c>
      <c r="H21" s="21">
        <v>452.054</v>
      </c>
      <c r="I21" s="21">
        <v>6175.2</v>
      </c>
      <c r="J21" s="20">
        <v>874.78</v>
      </c>
      <c r="K21" s="20">
        <f t="shared" si="3"/>
        <v>7049.98</v>
      </c>
      <c r="L21" s="20">
        <f t="shared" si="4"/>
        <v>180.76871794871795</v>
      </c>
      <c r="M21" s="20">
        <f t="shared" si="5"/>
        <v>484.66508692933087</v>
      </c>
      <c r="N21" s="22">
        <f t="shared" si="6"/>
        <v>18901.938390243904</v>
      </c>
      <c r="O21" s="23"/>
    </row>
    <row r="22" spans="1:15" ht="14.25">
      <c r="A22" s="49"/>
      <c r="B22" s="24" t="s">
        <v>36</v>
      </c>
      <c r="C22" s="5">
        <v>23</v>
      </c>
      <c r="D22" s="6">
        <v>600</v>
      </c>
      <c r="E22" s="6">
        <v>550</v>
      </c>
      <c r="F22" s="6">
        <v>500</v>
      </c>
      <c r="G22" s="20">
        <v>501.28</v>
      </c>
      <c r="H22" s="21">
        <v>432.2176923076923</v>
      </c>
      <c r="I22" s="21">
        <v>3323.8</v>
      </c>
      <c r="J22" s="20">
        <v>109.63</v>
      </c>
      <c r="K22" s="20">
        <f t="shared" si="3"/>
        <v>3433.4300000000003</v>
      </c>
      <c r="L22" s="20">
        <f t="shared" si="4"/>
        <v>149.2795652173913</v>
      </c>
      <c r="M22" s="20">
        <f t="shared" si="5"/>
        <v>567.2227424749165</v>
      </c>
      <c r="N22" s="22">
        <f t="shared" si="6"/>
        <v>13046.123076923079</v>
      </c>
      <c r="O22" s="23"/>
    </row>
    <row r="23" spans="1:15" ht="14.25">
      <c r="A23" s="49"/>
      <c r="B23" s="24" t="s">
        <v>37</v>
      </c>
      <c r="C23" s="5">
        <v>50</v>
      </c>
      <c r="D23" s="6">
        <v>600</v>
      </c>
      <c r="E23" s="6">
        <v>650</v>
      </c>
      <c r="F23" s="6">
        <v>500</v>
      </c>
      <c r="G23" s="20">
        <v>606.4230769230769</v>
      </c>
      <c r="H23" s="21">
        <v>452.5437254901961</v>
      </c>
      <c r="I23" s="21">
        <v>4607.2</v>
      </c>
      <c r="J23" s="20">
        <v>437.32</v>
      </c>
      <c r="K23" s="20">
        <f t="shared" si="3"/>
        <v>5044.5199999999995</v>
      </c>
      <c r="L23" s="20">
        <f t="shared" si="4"/>
        <v>100.89039999999999</v>
      </c>
      <c r="M23" s="20">
        <f t="shared" si="5"/>
        <v>590.142797586727</v>
      </c>
      <c r="N23" s="22">
        <f t="shared" si="6"/>
        <v>29507.13987933635</v>
      </c>
      <c r="O23" s="23"/>
    </row>
    <row r="24" spans="1:15" ht="14.25">
      <c r="A24" s="49"/>
      <c r="B24" s="24" t="s">
        <v>38</v>
      </c>
      <c r="C24" s="5">
        <v>52</v>
      </c>
      <c r="D24" s="6">
        <v>600</v>
      </c>
      <c r="E24" s="6">
        <v>650</v>
      </c>
      <c r="F24" s="6">
        <v>500</v>
      </c>
      <c r="G24" s="20">
        <v>601.566037735849</v>
      </c>
      <c r="H24" s="21">
        <v>506.79423076923075</v>
      </c>
      <c r="I24" s="21">
        <v>7854</v>
      </c>
      <c r="J24" s="20">
        <v>531.81</v>
      </c>
      <c r="K24" s="20">
        <f t="shared" si="3"/>
        <v>8385.81</v>
      </c>
      <c r="L24" s="20">
        <f t="shared" si="4"/>
        <v>161.2655769230769</v>
      </c>
      <c r="M24" s="20">
        <f t="shared" si="5"/>
        <v>480.3741545718433</v>
      </c>
      <c r="N24" s="22">
        <f t="shared" si="6"/>
        <v>24979.45603773585</v>
      </c>
      <c r="O24" s="23"/>
    </row>
    <row r="25" spans="1:15" ht="14.25">
      <c r="A25" s="49"/>
      <c r="B25" s="24" t="s">
        <v>39</v>
      </c>
      <c r="C25" s="5">
        <v>48</v>
      </c>
      <c r="D25" s="6">
        <v>600</v>
      </c>
      <c r="E25" s="6">
        <v>650</v>
      </c>
      <c r="F25" s="6">
        <v>400</v>
      </c>
      <c r="G25" s="20">
        <v>628.531914893617</v>
      </c>
      <c r="H25" s="21">
        <v>381.87780000000004</v>
      </c>
      <c r="I25" s="21">
        <v>5593</v>
      </c>
      <c r="J25" s="20">
        <v>288.93</v>
      </c>
      <c r="K25" s="20">
        <f t="shared" si="3"/>
        <v>5881.93</v>
      </c>
      <c r="L25" s="20">
        <f t="shared" si="4"/>
        <v>122.54020833333334</v>
      </c>
      <c r="M25" s="20">
        <f t="shared" si="5"/>
        <v>517.0500767730496</v>
      </c>
      <c r="N25" s="22">
        <f t="shared" si="6"/>
        <v>24818.40368510638</v>
      </c>
      <c r="O25" s="23"/>
    </row>
    <row r="26" spans="1:15" ht="14.25">
      <c r="A26" s="49"/>
      <c r="B26" s="24" t="s">
        <v>40</v>
      </c>
      <c r="C26" s="5">
        <v>46</v>
      </c>
      <c r="D26" s="6">
        <v>600</v>
      </c>
      <c r="E26" s="6">
        <v>650</v>
      </c>
      <c r="F26" s="6">
        <v>400</v>
      </c>
      <c r="G26" s="20">
        <v>637.6666666666666</v>
      </c>
      <c r="H26" s="21">
        <v>416.3202173913044</v>
      </c>
      <c r="I26" s="21">
        <v>5600.2</v>
      </c>
      <c r="J26" s="20">
        <v>288.93</v>
      </c>
      <c r="K26" s="20">
        <f t="shared" si="3"/>
        <v>5889.13</v>
      </c>
      <c r="L26" s="20">
        <f t="shared" si="4"/>
        <v>128.0245652173913</v>
      </c>
      <c r="M26" s="20">
        <f t="shared" si="5"/>
        <v>467.98855072463755</v>
      </c>
      <c r="N26" s="22">
        <f t="shared" si="6"/>
        <v>21527.473333333328</v>
      </c>
      <c r="O26" s="23"/>
    </row>
    <row r="27" spans="1:15" ht="14.25">
      <c r="A27" s="49"/>
      <c r="B27" s="24" t="s">
        <v>41</v>
      </c>
      <c r="C27" s="5">
        <v>48</v>
      </c>
      <c r="D27" s="6">
        <v>600</v>
      </c>
      <c r="E27" s="6">
        <v>650</v>
      </c>
      <c r="F27" s="6">
        <v>400</v>
      </c>
      <c r="G27" s="20">
        <v>628.3265306122449</v>
      </c>
      <c r="H27" s="21">
        <v>388.5812244897959</v>
      </c>
      <c r="I27" s="21">
        <v>5719.2</v>
      </c>
      <c r="J27" s="20">
        <v>237.68</v>
      </c>
      <c r="K27" s="20">
        <f t="shared" si="3"/>
        <v>5956.88</v>
      </c>
      <c r="L27" s="20">
        <f t="shared" si="4"/>
        <v>124.10166666666667</v>
      </c>
      <c r="M27" s="20">
        <f t="shared" si="5"/>
        <v>508.9905782312925</v>
      </c>
      <c r="N27" s="22">
        <f t="shared" si="6"/>
        <v>24431.547755102038</v>
      </c>
      <c r="O27" s="23"/>
    </row>
    <row r="28" spans="1:15" ht="14.25">
      <c r="A28" s="49"/>
      <c r="B28" s="24" t="s">
        <v>42</v>
      </c>
      <c r="C28" s="5">
        <v>19</v>
      </c>
      <c r="D28" s="6">
        <v>600</v>
      </c>
      <c r="E28" s="6">
        <v>600</v>
      </c>
      <c r="F28" s="6">
        <v>400</v>
      </c>
      <c r="G28" s="20">
        <v>571.1</v>
      </c>
      <c r="H28" s="21">
        <v>396.90299999999996</v>
      </c>
      <c r="I28" s="21">
        <v>2408.8</v>
      </c>
      <c r="J28" s="20">
        <v>302.42</v>
      </c>
      <c r="K28" s="20">
        <f t="shared" si="3"/>
        <v>2711.2200000000003</v>
      </c>
      <c r="L28" s="20">
        <f t="shared" si="4"/>
        <v>142.69578947368421</v>
      </c>
      <c r="M28" s="20">
        <f t="shared" si="5"/>
        <v>489.30121052631586</v>
      </c>
      <c r="N28" s="22">
        <f t="shared" si="6"/>
        <v>9296.723000000002</v>
      </c>
      <c r="O28" s="23"/>
    </row>
    <row r="29" spans="1:15" ht="14.25">
      <c r="A29" s="49"/>
      <c r="B29" s="24" t="s">
        <v>43</v>
      </c>
      <c r="C29" s="5">
        <v>47</v>
      </c>
      <c r="D29" s="6">
        <v>600</v>
      </c>
      <c r="E29" s="6">
        <v>650</v>
      </c>
      <c r="F29" s="6">
        <v>400</v>
      </c>
      <c r="G29" s="20">
        <v>633.5918367346939</v>
      </c>
      <c r="H29" s="21">
        <v>380.7702040816327</v>
      </c>
      <c r="I29" s="21">
        <v>7063.2</v>
      </c>
      <c r="J29" s="20">
        <v>576.5</v>
      </c>
      <c r="K29" s="20">
        <f t="shared" si="3"/>
        <v>7639.7</v>
      </c>
      <c r="L29" s="20">
        <f t="shared" si="4"/>
        <v>162.5468085106383</v>
      </c>
      <c r="M29" s="20">
        <f t="shared" si="5"/>
        <v>473.0911506730352</v>
      </c>
      <c r="N29" s="22">
        <f t="shared" si="6"/>
        <v>22235.284081632653</v>
      </c>
      <c r="O29" s="23"/>
    </row>
    <row r="30" spans="1:15" ht="14.25">
      <c r="A30" s="49"/>
      <c r="B30" s="24" t="s">
        <v>44</v>
      </c>
      <c r="C30" s="5">
        <v>21</v>
      </c>
      <c r="D30" s="6">
        <v>600</v>
      </c>
      <c r="E30" s="6">
        <v>600</v>
      </c>
      <c r="F30" s="6">
        <v>400</v>
      </c>
      <c r="G30" s="20">
        <v>580</v>
      </c>
      <c r="H30" s="21">
        <v>343.7752380952381</v>
      </c>
      <c r="I30" s="21">
        <v>4513.53</v>
      </c>
      <c r="J30" s="20">
        <v>285.79</v>
      </c>
      <c r="K30" s="20">
        <f t="shared" si="3"/>
        <v>4799.32</v>
      </c>
      <c r="L30" s="20">
        <f t="shared" si="4"/>
        <v>228.5390476190476</v>
      </c>
      <c r="M30" s="20">
        <f t="shared" si="5"/>
        <v>447.68571428571425</v>
      </c>
      <c r="N30" s="22">
        <f t="shared" si="6"/>
        <v>9401.4</v>
      </c>
      <c r="O30" s="23"/>
    </row>
    <row r="31" spans="1:15" ht="14.25">
      <c r="A31" s="49"/>
      <c r="B31" s="24" t="s">
        <v>45</v>
      </c>
      <c r="C31" s="5">
        <v>45</v>
      </c>
      <c r="D31" s="6">
        <v>600</v>
      </c>
      <c r="E31" s="6">
        <v>700</v>
      </c>
      <c r="F31" s="6">
        <v>300</v>
      </c>
      <c r="G31" s="20">
        <v>607.1363636363636</v>
      </c>
      <c r="H31" s="21">
        <v>300.3659574468085</v>
      </c>
      <c r="I31" s="21">
        <v>10107.96</v>
      </c>
      <c r="J31" s="20">
        <v>123.9</v>
      </c>
      <c r="K31" s="20">
        <f t="shared" si="3"/>
        <v>10231.859999999999</v>
      </c>
      <c r="L31" s="20">
        <f t="shared" si="4"/>
        <v>227.37466666666663</v>
      </c>
      <c r="M31" s="20">
        <f t="shared" si="5"/>
        <v>465.1230122501613</v>
      </c>
      <c r="N31" s="22">
        <f t="shared" si="6"/>
        <v>20930.53555125726</v>
      </c>
      <c r="O31" s="23"/>
    </row>
    <row r="32" spans="1:15" ht="14.25">
      <c r="A32" s="49"/>
      <c r="B32" s="24" t="s">
        <v>46</v>
      </c>
      <c r="C32" s="5">
        <v>34</v>
      </c>
      <c r="D32" s="6">
        <v>600</v>
      </c>
      <c r="E32" s="6">
        <v>700</v>
      </c>
      <c r="F32" s="6">
        <v>300</v>
      </c>
      <c r="G32" s="20">
        <v>593.675</v>
      </c>
      <c r="H32" s="21">
        <v>372</v>
      </c>
      <c r="I32" s="21">
        <v>9861.6</v>
      </c>
      <c r="J32" s="20">
        <v>172.2</v>
      </c>
      <c r="K32" s="20">
        <f t="shared" si="3"/>
        <v>10033.800000000001</v>
      </c>
      <c r="L32" s="20">
        <f t="shared" si="4"/>
        <v>295.11176470588236</v>
      </c>
      <c r="M32" s="20">
        <f t="shared" si="5"/>
        <v>339.2132352941177</v>
      </c>
      <c r="N32" s="22">
        <f t="shared" si="6"/>
        <v>11533.250000000002</v>
      </c>
      <c r="O32" s="23"/>
    </row>
    <row r="33" spans="1:15" ht="14.25">
      <c r="A33" s="50"/>
      <c r="B33" s="24" t="s">
        <v>47</v>
      </c>
      <c r="C33" s="5">
        <v>49</v>
      </c>
      <c r="D33" s="6">
        <v>600</v>
      </c>
      <c r="E33" s="6">
        <v>650</v>
      </c>
      <c r="F33" s="6">
        <v>400</v>
      </c>
      <c r="G33" s="20">
        <v>595.3877551020408</v>
      </c>
      <c r="H33" s="21">
        <v>359.16446808510636</v>
      </c>
      <c r="I33" s="21">
        <v>7224.9</v>
      </c>
      <c r="J33" s="20">
        <v>735.56</v>
      </c>
      <c r="K33" s="20">
        <f t="shared" si="3"/>
        <v>7960.459999999999</v>
      </c>
      <c r="L33" s="20">
        <f t="shared" si="4"/>
        <v>162.45836734693876</v>
      </c>
      <c r="M33" s="20">
        <f t="shared" si="5"/>
        <v>532.9894094659139</v>
      </c>
      <c r="N33" s="22">
        <f t="shared" si="6"/>
        <v>26116.481063829782</v>
      </c>
      <c r="O33" s="23"/>
    </row>
    <row r="34" spans="1:15" ht="14.25">
      <c r="A34" s="25" t="s">
        <v>27</v>
      </c>
      <c r="B34" s="26"/>
      <c r="C34" s="27"/>
      <c r="D34" s="28"/>
      <c r="E34" s="28"/>
      <c r="F34" s="28"/>
      <c r="G34" s="20"/>
      <c r="H34" s="21"/>
      <c r="I34" s="21"/>
      <c r="J34" s="29"/>
      <c r="K34" s="20"/>
      <c r="L34" s="20"/>
      <c r="M34" s="20"/>
      <c r="N34" s="22">
        <f>SUM(N20:N33)</f>
        <v>276107.42676359153</v>
      </c>
      <c r="O34" s="23"/>
    </row>
    <row r="35" spans="1:15" ht="14.25">
      <c r="A35" s="48" t="s">
        <v>48</v>
      </c>
      <c r="B35" s="24" t="s">
        <v>49</v>
      </c>
      <c r="C35" s="5">
        <v>45</v>
      </c>
      <c r="D35" s="6">
        <v>600</v>
      </c>
      <c r="E35" s="6">
        <v>700</v>
      </c>
      <c r="F35" s="6">
        <v>500</v>
      </c>
      <c r="G35" s="20">
        <v>677.8666666666667</v>
      </c>
      <c r="H35" s="21">
        <v>482.93</v>
      </c>
      <c r="I35" s="21">
        <v>7533</v>
      </c>
      <c r="J35" s="20">
        <v>35.88</v>
      </c>
      <c r="K35" s="20">
        <f t="shared" si="3"/>
        <v>7568.88</v>
      </c>
      <c r="L35" s="20">
        <f aca="true" t="shared" si="7" ref="L35:L47">K35/C35</f>
        <v>168.19733333333335</v>
      </c>
      <c r="M35" s="20">
        <f aca="true" t="shared" si="8" ref="M35:M47">D35+E35+F35-G35-H35-L35</f>
        <v>471.0059999999998</v>
      </c>
      <c r="N35" s="22">
        <f aca="true" t="shared" si="9" ref="N35:N47">M35*C35</f>
        <v>21195.26999999999</v>
      </c>
      <c r="O35" s="23"/>
    </row>
    <row r="36" spans="1:15" ht="14.25">
      <c r="A36" s="49"/>
      <c r="B36" s="24" t="s">
        <v>50</v>
      </c>
      <c r="C36" s="5">
        <v>44</v>
      </c>
      <c r="D36" s="6">
        <v>600</v>
      </c>
      <c r="E36" s="6">
        <v>700</v>
      </c>
      <c r="F36" s="6">
        <v>500</v>
      </c>
      <c r="G36" s="20">
        <v>684.9772727272727</v>
      </c>
      <c r="H36" s="21">
        <v>495.05</v>
      </c>
      <c r="I36" s="21">
        <v>7372.8</v>
      </c>
      <c r="J36" s="20">
        <v>32.43</v>
      </c>
      <c r="K36" s="20">
        <f t="shared" si="3"/>
        <v>7405.2300000000005</v>
      </c>
      <c r="L36" s="20">
        <f t="shared" si="7"/>
        <v>168.30068181818183</v>
      </c>
      <c r="M36" s="20">
        <f t="shared" si="8"/>
        <v>451.67204545454547</v>
      </c>
      <c r="N36" s="22">
        <f t="shared" si="9"/>
        <v>19873.57</v>
      </c>
      <c r="O36" s="23"/>
    </row>
    <row r="37" spans="1:15" ht="14.25">
      <c r="A37" s="49"/>
      <c r="B37" s="24" t="s">
        <v>51</v>
      </c>
      <c r="C37" s="5">
        <v>46</v>
      </c>
      <c r="D37" s="6">
        <v>600</v>
      </c>
      <c r="E37" s="6">
        <v>700</v>
      </c>
      <c r="F37" s="6">
        <v>400</v>
      </c>
      <c r="G37" s="20">
        <v>694.1489361702128</v>
      </c>
      <c r="H37" s="21">
        <v>373.08702127659575</v>
      </c>
      <c r="I37" s="21">
        <v>2997.2</v>
      </c>
      <c r="J37" s="20">
        <v>498.72</v>
      </c>
      <c r="K37" s="20">
        <f t="shared" si="3"/>
        <v>3495.92</v>
      </c>
      <c r="L37" s="20">
        <f t="shared" si="7"/>
        <v>75.99826086956521</v>
      </c>
      <c r="M37" s="20">
        <f t="shared" si="8"/>
        <v>556.7657816836263</v>
      </c>
      <c r="N37" s="22">
        <f t="shared" si="9"/>
        <v>25611.22595744681</v>
      </c>
      <c r="O37" s="23"/>
    </row>
    <row r="38" spans="1:15" ht="14.25">
      <c r="A38" s="49"/>
      <c r="B38" s="24" t="s">
        <v>52</v>
      </c>
      <c r="C38" s="5">
        <v>45</v>
      </c>
      <c r="D38" s="6">
        <v>600</v>
      </c>
      <c r="E38" s="6">
        <v>750</v>
      </c>
      <c r="F38" s="6">
        <v>400</v>
      </c>
      <c r="G38" s="20">
        <v>694.2553191489362</v>
      </c>
      <c r="H38" s="21">
        <v>384.1589130434782</v>
      </c>
      <c r="I38" s="21">
        <v>2939.4</v>
      </c>
      <c r="J38" s="20">
        <v>327.95</v>
      </c>
      <c r="K38" s="20">
        <f t="shared" si="3"/>
        <v>3267.35</v>
      </c>
      <c r="L38" s="20">
        <f t="shared" si="7"/>
        <v>72.60777777777777</v>
      </c>
      <c r="M38" s="20">
        <f t="shared" si="8"/>
        <v>598.9779900298079</v>
      </c>
      <c r="N38" s="22">
        <f t="shared" si="9"/>
        <v>26954.009551341354</v>
      </c>
      <c r="O38" s="23"/>
    </row>
    <row r="39" spans="1:17" ht="14.25">
      <c r="A39" s="49"/>
      <c r="B39" s="24" t="s">
        <v>53</v>
      </c>
      <c r="C39" s="5">
        <v>45</v>
      </c>
      <c r="D39" s="6">
        <v>600</v>
      </c>
      <c r="E39" s="6">
        <v>700</v>
      </c>
      <c r="F39" s="6">
        <v>400</v>
      </c>
      <c r="G39" s="20">
        <v>694.1739130434783</v>
      </c>
      <c r="H39" s="21">
        <v>375.3147826086956</v>
      </c>
      <c r="I39" s="21">
        <v>2997.2</v>
      </c>
      <c r="J39" s="20">
        <v>292.6</v>
      </c>
      <c r="K39" s="20">
        <f t="shared" si="3"/>
        <v>3289.7999999999997</v>
      </c>
      <c r="L39" s="20">
        <f t="shared" si="7"/>
        <v>73.10666666666665</v>
      </c>
      <c r="M39" s="20">
        <f t="shared" si="8"/>
        <v>557.4046376811594</v>
      </c>
      <c r="N39" s="22">
        <f t="shared" si="9"/>
        <v>25083.208695652174</v>
      </c>
      <c r="O39" s="7"/>
      <c r="Q39" s="30"/>
    </row>
    <row r="40" spans="1:17" ht="14.25">
      <c r="A40" s="49"/>
      <c r="B40" s="24" t="s">
        <v>54</v>
      </c>
      <c r="C40" s="5">
        <v>46</v>
      </c>
      <c r="D40" s="6">
        <v>600</v>
      </c>
      <c r="E40" s="6">
        <v>700</v>
      </c>
      <c r="F40" s="6">
        <v>400</v>
      </c>
      <c r="G40" s="20">
        <v>694.1489361702128</v>
      </c>
      <c r="H40" s="21">
        <v>377.36893617021275</v>
      </c>
      <c r="I40" s="21">
        <v>3004.4</v>
      </c>
      <c r="J40" s="20">
        <v>206.8</v>
      </c>
      <c r="K40" s="20">
        <f t="shared" si="3"/>
        <v>3211.2000000000003</v>
      </c>
      <c r="L40" s="20">
        <f t="shared" si="7"/>
        <v>69.80869565217392</v>
      </c>
      <c r="M40" s="20">
        <f t="shared" si="8"/>
        <v>558.6734320074005</v>
      </c>
      <c r="N40" s="22">
        <f t="shared" si="9"/>
        <v>25698.977872340423</v>
      </c>
      <c r="O40" s="7"/>
      <c r="Q40" s="30"/>
    </row>
    <row r="41" spans="1:17" ht="14.25">
      <c r="A41" s="49"/>
      <c r="B41" s="24" t="s">
        <v>55</v>
      </c>
      <c r="C41" s="5">
        <v>45</v>
      </c>
      <c r="D41" s="6">
        <v>600</v>
      </c>
      <c r="E41" s="6">
        <v>750</v>
      </c>
      <c r="F41" s="6">
        <v>400</v>
      </c>
      <c r="G41" s="20">
        <v>701.9347826086956</v>
      </c>
      <c r="H41" s="21">
        <v>371.84173913043475</v>
      </c>
      <c r="I41" s="21">
        <v>2939.4</v>
      </c>
      <c r="J41" s="20">
        <v>244.34</v>
      </c>
      <c r="K41" s="20">
        <f t="shared" si="3"/>
        <v>3183.7400000000002</v>
      </c>
      <c r="L41" s="20">
        <f t="shared" si="7"/>
        <v>70.74977777777778</v>
      </c>
      <c r="M41" s="20">
        <f t="shared" si="8"/>
        <v>605.473700483092</v>
      </c>
      <c r="N41" s="22">
        <f t="shared" si="9"/>
        <v>27246.31652173914</v>
      </c>
      <c r="O41" s="7"/>
      <c r="Q41" s="30"/>
    </row>
    <row r="42" spans="1:17" ht="14.25">
      <c r="A42" s="49"/>
      <c r="B42" s="24" t="s">
        <v>56</v>
      </c>
      <c r="C42" s="5">
        <v>44</v>
      </c>
      <c r="D42" s="6">
        <v>600</v>
      </c>
      <c r="E42" s="6">
        <v>750</v>
      </c>
      <c r="F42" s="6">
        <v>400</v>
      </c>
      <c r="G42" s="20">
        <v>694.3191489361702</v>
      </c>
      <c r="H42" s="21">
        <v>378.65586956521736</v>
      </c>
      <c r="I42" s="21">
        <v>3055</v>
      </c>
      <c r="J42" s="20">
        <v>206.8</v>
      </c>
      <c r="K42" s="20">
        <f t="shared" si="3"/>
        <v>3261.8</v>
      </c>
      <c r="L42" s="20">
        <f t="shared" si="7"/>
        <v>74.13181818181819</v>
      </c>
      <c r="M42" s="20">
        <f t="shared" si="8"/>
        <v>602.8931633167942</v>
      </c>
      <c r="N42" s="22">
        <f t="shared" si="9"/>
        <v>26527.299185938948</v>
      </c>
      <c r="O42" s="31"/>
      <c r="Q42" s="30"/>
    </row>
    <row r="43" spans="1:15" ht="14.25">
      <c r="A43" s="49"/>
      <c r="B43" s="24" t="s">
        <v>57</v>
      </c>
      <c r="C43" s="5">
        <v>38</v>
      </c>
      <c r="D43" s="6">
        <v>600</v>
      </c>
      <c r="E43" s="6">
        <v>700</v>
      </c>
      <c r="F43" s="6">
        <v>500</v>
      </c>
      <c r="G43" s="20">
        <v>684</v>
      </c>
      <c r="H43" s="21">
        <v>461.9678947368422</v>
      </c>
      <c r="I43" s="21">
        <v>4913</v>
      </c>
      <c r="J43" s="20">
        <v>0</v>
      </c>
      <c r="K43" s="20">
        <f t="shared" si="3"/>
        <v>4913</v>
      </c>
      <c r="L43" s="20">
        <f t="shared" si="7"/>
        <v>129.28947368421052</v>
      </c>
      <c r="M43" s="20">
        <f t="shared" si="8"/>
        <v>524.7426315789472</v>
      </c>
      <c r="N43" s="22">
        <f t="shared" si="9"/>
        <v>19940.219999999994</v>
      </c>
      <c r="O43" s="23"/>
    </row>
    <row r="44" spans="1:15" ht="14.25">
      <c r="A44" s="49"/>
      <c r="B44" s="24" t="s">
        <v>58</v>
      </c>
      <c r="C44" s="5">
        <v>57</v>
      </c>
      <c r="D44" s="6">
        <v>600</v>
      </c>
      <c r="E44" s="6">
        <v>600</v>
      </c>
      <c r="F44" s="6">
        <v>500</v>
      </c>
      <c r="G44" s="20">
        <v>572.3035714285714</v>
      </c>
      <c r="H44" s="21">
        <v>337.4378947368421</v>
      </c>
      <c r="I44" s="21">
        <v>9406.5</v>
      </c>
      <c r="J44" s="20">
        <v>42.78</v>
      </c>
      <c r="K44" s="20">
        <f t="shared" si="3"/>
        <v>9449.28</v>
      </c>
      <c r="L44" s="20">
        <f t="shared" si="7"/>
        <v>165.77684210526317</v>
      </c>
      <c r="M44" s="20">
        <f t="shared" si="8"/>
        <v>624.4816917293232</v>
      </c>
      <c r="N44" s="22">
        <f t="shared" si="9"/>
        <v>35595.45642857142</v>
      </c>
      <c r="O44" s="23"/>
    </row>
    <row r="45" spans="1:15" ht="14.25">
      <c r="A45" s="49"/>
      <c r="B45" s="24" t="s">
        <v>59</v>
      </c>
      <c r="C45" s="5">
        <v>19</v>
      </c>
      <c r="D45" s="6">
        <v>600</v>
      </c>
      <c r="E45" s="6">
        <v>700</v>
      </c>
      <c r="F45" s="6">
        <v>700</v>
      </c>
      <c r="G45" s="20">
        <v>657.6</v>
      </c>
      <c r="H45" s="21">
        <v>621.144</v>
      </c>
      <c r="I45" s="21">
        <v>2913.27</v>
      </c>
      <c r="J45" s="20">
        <v>23.01</v>
      </c>
      <c r="K45" s="20">
        <f t="shared" si="3"/>
        <v>2936.28</v>
      </c>
      <c r="L45" s="20">
        <f t="shared" si="7"/>
        <v>154.54105263157896</v>
      </c>
      <c r="M45" s="20">
        <f t="shared" si="8"/>
        <v>566.7149473684211</v>
      </c>
      <c r="N45" s="22">
        <f t="shared" si="9"/>
        <v>10767.584</v>
      </c>
      <c r="O45" s="23"/>
    </row>
    <row r="46" spans="1:15" ht="14.25">
      <c r="A46" s="49"/>
      <c r="B46" s="24" t="s">
        <v>60</v>
      </c>
      <c r="C46" s="5">
        <v>42</v>
      </c>
      <c r="D46" s="6">
        <v>600</v>
      </c>
      <c r="E46" s="6">
        <v>600</v>
      </c>
      <c r="F46" s="6">
        <v>500</v>
      </c>
      <c r="G46" s="20">
        <v>571.0714285714286</v>
      </c>
      <c r="H46" s="21">
        <v>486.36</v>
      </c>
      <c r="I46" s="21">
        <v>5048.6</v>
      </c>
      <c r="J46" s="20">
        <v>104.7</v>
      </c>
      <c r="K46" s="20">
        <f t="shared" si="3"/>
        <v>5153.3</v>
      </c>
      <c r="L46" s="20">
        <f t="shared" si="7"/>
        <v>122.69761904761906</v>
      </c>
      <c r="M46" s="20">
        <f t="shared" si="8"/>
        <v>519.8709523809525</v>
      </c>
      <c r="N46" s="22">
        <f t="shared" si="9"/>
        <v>21834.580000000005</v>
      </c>
      <c r="O46" s="23"/>
    </row>
    <row r="47" spans="1:15" ht="14.25">
      <c r="A47" s="50"/>
      <c r="B47" s="24" t="s">
        <v>61</v>
      </c>
      <c r="C47" s="5">
        <v>44</v>
      </c>
      <c r="D47" s="6">
        <v>600</v>
      </c>
      <c r="E47" s="6">
        <v>600</v>
      </c>
      <c r="F47" s="6">
        <v>500</v>
      </c>
      <c r="G47" s="20">
        <v>571</v>
      </c>
      <c r="H47" s="21">
        <v>463.55466666666666</v>
      </c>
      <c r="I47" s="21">
        <v>4819.4</v>
      </c>
      <c r="J47" s="20">
        <v>166.16</v>
      </c>
      <c r="K47" s="20">
        <f t="shared" si="3"/>
        <v>4985.5599999999995</v>
      </c>
      <c r="L47" s="20">
        <f t="shared" si="7"/>
        <v>113.30818181818181</v>
      </c>
      <c r="M47" s="20">
        <f t="shared" si="8"/>
        <v>552.1371515151516</v>
      </c>
      <c r="N47" s="22">
        <f t="shared" si="9"/>
        <v>24294.03466666667</v>
      </c>
      <c r="O47" s="23"/>
    </row>
    <row r="48" spans="1:15" ht="14.25">
      <c r="A48" s="25" t="s">
        <v>27</v>
      </c>
      <c r="B48" s="26"/>
      <c r="C48" s="27"/>
      <c r="D48" s="28"/>
      <c r="E48" s="28"/>
      <c r="F48" s="28"/>
      <c r="G48" s="20"/>
      <c r="H48" s="21"/>
      <c r="I48" s="21"/>
      <c r="J48" s="29"/>
      <c r="K48" s="20"/>
      <c r="L48" s="20"/>
      <c r="M48" s="20"/>
      <c r="N48" s="22">
        <f>SUM(N35:N47)</f>
        <v>310621.75287969696</v>
      </c>
      <c r="O48" s="23"/>
    </row>
    <row r="49" spans="1:15" ht="14.25">
      <c r="A49" s="48" t="s">
        <v>62</v>
      </c>
      <c r="B49" s="24" t="s">
        <v>63</v>
      </c>
      <c r="C49" s="5">
        <v>6</v>
      </c>
      <c r="D49" s="6">
        <v>600</v>
      </c>
      <c r="E49" s="6">
        <v>750</v>
      </c>
      <c r="F49" s="6">
        <v>600</v>
      </c>
      <c r="G49" s="20">
        <v>674</v>
      </c>
      <c r="H49" s="21">
        <v>429.8</v>
      </c>
      <c r="I49" s="21">
        <v>656.4</v>
      </c>
      <c r="J49" s="20">
        <v>0</v>
      </c>
      <c r="K49" s="20">
        <f t="shared" si="3"/>
        <v>656.4</v>
      </c>
      <c r="L49" s="20">
        <f aca="true" t="shared" si="10" ref="L49:L58">K49/C49</f>
        <v>109.39999999999999</v>
      </c>
      <c r="M49" s="32">
        <f aca="true" t="shared" si="11" ref="M49:M58">D49+E49+F49-G49-H49-L49</f>
        <v>736.8000000000001</v>
      </c>
      <c r="N49" s="22">
        <f aca="true" t="shared" si="12" ref="N49:N58">M49*C49</f>
        <v>4420.8</v>
      </c>
      <c r="O49" s="23"/>
    </row>
    <row r="50" spans="1:15" ht="14.25">
      <c r="A50" s="49"/>
      <c r="B50" s="24" t="s">
        <v>64</v>
      </c>
      <c r="C50" s="5">
        <v>28</v>
      </c>
      <c r="D50" s="6">
        <v>600</v>
      </c>
      <c r="E50" s="6">
        <v>650</v>
      </c>
      <c r="F50" s="6">
        <v>400</v>
      </c>
      <c r="G50" s="20">
        <v>564.3225806451613</v>
      </c>
      <c r="H50" s="21">
        <v>347.8831034482759</v>
      </c>
      <c r="I50" s="21">
        <v>2161.6</v>
      </c>
      <c r="J50" s="20">
        <v>149.6</v>
      </c>
      <c r="K50" s="20">
        <f t="shared" si="3"/>
        <v>2311.2</v>
      </c>
      <c r="L50" s="20">
        <f t="shared" si="10"/>
        <v>82.54285714285713</v>
      </c>
      <c r="M50" s="32">
        <f t="shared" si="11"/>
        <v>655.2514587637055</v>
      </c>
      <c r="N50" s="22">
        <f t="shared" si="12"/>
        <v>18347.040845383755</v>
      </c>
      <c r="O50" s="23"/>
    </row>
    <row r="51" spans="1:15" ht="14.25">
      <c r="A51" s="49"/>
      <c r="B51" s="24" t="s">
        <v>65</v>
      </c>
      <c r="C51" s="5">
        <v>32</v>
      </c>
      <c r="D51" s="6">
        <v>600</v>
      </c>
      <c r="E51" s="6">
        <v>650</v>
      </c>
      <c r="F51" s="6">
        <v>300</v>
      </c>
      <c r="G51" s="20">
        <v>621.2121212121212</v>
      </c>
      <c r="H51" s="21">
        <v>276.6609375</v>
      </c>
      <c r="I51" s="21">
        <v>2870</v>
      </c>
      <c r="J51" s="20">
        <v>46.92</v>
      </c>
      <c r="K51" s="20">
        <f t="shared" si="3"/>
        <v>2916.92</v>
      </c>
      <c r="L51" s="20">
        <f t="shared" si="10"/>
        <v>91.15375</v>
      </c>
      <c r="M51" s="20">
        <f t="shared" si="11"/>
        <v>560.9731912878788</v>
      </c>
      <c r="N51" s="22">
        <f t="shared" si="12"/>
        <v>17951.14212121212</v>
      </c>
      <c r="O51" s="23"/>
    </row>
    <row r="52" spans="1:15" ht="28.5">
      <c r="A52" s="49"/>
      <c r="B52" s="24" t="s">
        <v>66</v>
      </c>
      <c r="C52" s="5">
        <v>37</v>
      </c>
      <c r="D52" s="6">
        <v>600</v>
      </c>
      <c r="E52" s="6">
        <v>650</v>
      </c>
      <c r="F52" s="6">
        <v>600</v>
      </c>
      <c r="G52" s="20">
        <v>634.1842105263158</v>
      </c>
      <c r="H52" s="21">
        <v>525.0135135135135</v>
      </c>
      <c r="I52" s="21">
        <v>2967.2</v>
      </c>
      <c r="J52" s="20">
        <v>27.6</v>
      </c>
      <c r="K52" s="20">
        <f t="shared" si="3"/>
        <v>2994.7999999999997</v>
      </c>
      <c r="L52" s="20">
        <f t="shared" si="10"/>
        <v>80.94054054054054</v>
      </c>
      <c r="M52" s="20">
        <f t="shared" si="11"/>
        <v>609.8617354196301</v>
      </c>
      <c r="N52" s="22">
        <f t="shared" si="12"/>
        <v>22564.884210526314</v>
      </c>
      <c r="O52" s="23"/>
    </row>
    <row r="53" spans="1:15" ht="28.5">
      <c r="A53" s="49"/>
      <c r="B53" s="24" t="s">
        <v>67</v>
      </c>
      <c r="C53" s="5">
        <v>37</v>
      </c>
      <c r="D53" s="6">
        <v>600</v>
      </c>
      <c r="E53" s="6">
        <v>700</v>
      </c>
      <c r="F53" s="6">
        <v>600</v>
      </c>
      <c r="G53" s="20">
        <v>670.2702702702703</v>
      </c>
      <c r="H53" s="21">
        <v>530.84</v>
      </c>
      <c r="I53" s="21">
        <v>2960</v>
      </c>
      <c r="J53" s="20">
        <v>169.06</v>
      </c>
      <c r="K53" s="20">
        <f t="shared" si="3"/>
        <v>3129.06</v>
      </c>
      <c r="L53" s="20">
        <f t="shared" si="10"/>
        <v>84.56918918918919</v>
      </c>
      <c r="M53" s="20">
        <f t="shared" si="11"/>
        <v>614.3205405405404</v>
      </c>
      <c r="N53" s="22">
        <f t="shared" si="12"/>
        <v>22729.859999999993</v>
      </c>
      <c r="O53" s="23"/>
    </row>
    <row r="54" spans="1:15" ht="28.5">
      <c r="A54" s="49"/>
      <c r="B54" s="24" t="s">
        <v>68</v>
      </c>
      <c r="C54" s="5">
        <v>35</v>
      </c>
      <c r="D54" s="6">
        <v>600</v>
      </c>
      <c r="E54" s="6">
        <v>700</v>
      </c>
      <c r="F54" s="6">
        <v>600</v>
      </c>
      <c r="G54" s="20">
        <v>665.8918918918919</v>
      </c>
      <c r="H54" s="21">
        <v>526.6745945945946</v>
      </c>
      <c r="I54" s="21">
        <v>2960</v>
      </c>
      <c r="J54" s="20">
        <v>27.6</v>
      </c>
      <c r="K54" s="20">
        <f t="shared" si="3"/>
        <v>2987.6</v>
      </c>
      <c r="L54" s="20">
        <f t="shared" si="10"/>
        <v>85.36</v>
      </c>
      <c r="M54" s="20">
        <f t="shared" si="11"/>
        <v>622.0735135135135</v>
      </c>
      <c r="N54" s="22">
        <f t="shared" si="12"/>
        <v>21772.572972972972</v>
      </c>
      <c r="O54" s="23"/>
    </row>
    <row r="55" spans="1:15" ht="14.25">
      <c r="A55" s="49"/>
      <c r="B55" s="24" t="s">
        <v>69</v>
      </c>
      <c r="C55" s="5">
        <v>23</v>
      </c>
      <c r="D55" s="6">
        <v>600</v>
      </c>
      <c r="E55" s="6">
        <v>750</v>
      </c>
      <c r="F55" s="6">
        <v>600</v>
      </c>
      <c r="G55" s="20">
        <v>709.9130434782609</v>
      </c>
      <c r="H55" s="21">
        <v>593.4591304347825</v>
      </c>
      <c r="I55" s="21">
        <v>2955.8</v>
      </c>
      <c r="J55" s="20">
        <v>20.01</v>
      </c>
      <c r="K55" s="20">
        <f t="shared" si="3"/>
        <v>2975.8100000000004</v>
      </c>
      <c r="L55" s="20">
        <f t="shared" si="10"/>
        <v>129.38304347826087</v>
      </c>
      <c r="M55" s="20">
        <f t="shared" si="11"/>
        <v>517.2447826086956</v>
      </c>
      <c r="N55" s="22">
        <f t="shared" si="12"/>
        <v>11896.629999999997</v>
      </c>
      <c r="O55" s="23"/>
    </row>
    <row r="56" spans="1:15" ht="14.25">
      <c r="A56" s="49"/>
      <c r="B56" s="24" t="s">
        <v>70</v>
      </c>
      <c r="C56" s="5">
        <v>29</v>
      </c>
      <c r="D56" s="6">
        <v>600</v>
      </c>
      <c r="E56" s="6">
        <v>750</v>
      </c>
      <c r="F56" s="6">
        <v>700</v>
      </c>
      <c r="G56" s="20">
        <v>735.9</v>
      </c>
      <c r="H56" s="21">
        <v>646.67</v>
      </c>
      <c r="I56" s="21">
        <v>3970.2</v>
      </c>
      <c r="J56" s="20">
        <v>20.7</v>
      </c>
      <c r="K56" s="20">
        <f t="shared" si="3"/>
        <v>3990.8999999999996</v>
      </c>
      <c r="L56" s="20">
        <f t="shared" si="10"/>
        <v>137.61724137931034</v>
      </c>
      <c r="M56" s="20">
        <f t="shared" si="11"/>
        <v>529.8127586206896</v>
      </c>
      <c r="N56" s="22">
        <f t="shared" si="12"/>
        <v>15364.569999999998</v>
      </c>
      <c r="O56" s="23"/>
    </row>
    <row r="57" spans="1:15" ht="28.5">
      <c r="A57" s="49"/>
      <c r="B57" s="24" t="s">
        <v>71</v>
      </c>
      <c r="C57" s="5">
        <v>20</v>
      </c>
      <c r="D57" s="6">
        <v>600</v>
      </c>
      <c r="E57" s="6">
        <v>650</v>
      </c>
      <c r="F57" s="6">
        <v>500</v>
      </c>
      <c r="G57" s="20">
        <v>624.15</v>
      </c>
      <c r="H57" s="21">
        <v>272.06</v>
      </c>
      <c r="I57" s="21">
        <v>224.4</v>
      </c>
      <c r="J57" s="20">
        <v>51.06</v>
      </c>
      <c r="K57" s="20">
        <f t="shared" si="3"/>
        <v>275.46000000000004</v>
      </c>
      <c r="L57" s="20">
        <f t="shared" si="10"/>
        <v>13.773000000000001</v>
      </c>
      <c r="M57" s="32">
        <f t="shared" si="11"/>
        <v>840.0169999999999</v>
      </c>
      <c r="N57" s="22">
        <f t="shared" si="12"/>
        <v>16800.34</v>
      </c>
      <c r="O57" s="23"/>
    </row>
    <row r="58" spans="1:15" ht="14.25">
      <c r="A58" s="50"/>
      <c r="B58" s="24" t="s">
        <v>72</v>
      </c>
      <c r="C58" s="5">
        <v>34</v>
      </c>
      <c r="D58" s="6">
        <v>600</v>
      </c>
      <c r="E58" s="6">
        <v>700</v>
      </c>
      <c r="F58" s="6">
        <v>600</v>
      </c>
      <c r="G58" s="20">
        <v>701.4705882352941</v>
      </c>
      <c r="H58" s="21">
        <v>538.28</v>
      </c>
      <c r="I58" s="21">
        <v>4386</v>
      </c>
      <c r="J58" s="20">
        <v>51.06</v>
      </c>
      <c r="K58" s="20">
        <f t="shared" si="3"/>
        <v>4437.06</v>
      </c>
      <c r="L58" s="20">
        <f t="shared" si="10"/>
        <v>130.50176470588235</v>
      </c>
      <c r="M58" s="20">
        <f t="shared" si="11"/>
        <v>529.7476470588235</v>
      </c>
      <c r="N58" s="22">
        <f t="shared" si="12"/>
        <v>18011.42</v>
      </c>
      <c r="O58" s="23"/>
    </row>
    <row r="59" spans="1:15" ht="14.25">
      <c r="A59" s="33" t="s">
        <v>27</v>
      </c>
      <c r="B59" s="34"/>
      <c r="C59" s="27"/>
      <c r="D59" s="28"/>
      <c r="E59" s="28"/>
      <c r="F59" s="28"/>
      <c r="G59" s="29"/>
      <c r="H59" s="35"/>
      <c r="I59" s="35"/>
      <c r="J59" s="29"/>
      <c r="K59" s="29"/>
      <c r="L59" s="29"/>
      <c r="M59" s="36"/>
      <c r="N59" s="37">
        <f>SUM(N49:N58)</f>
        <v>169859.26015009516</v>
      </c>
      <c r="O59" s="23"/>
    </row>
    <row r="60" spans="1:15" ht="21.75" customHeight="1">
      <c r="A60" s="38" t="s">
        <v>73</v>
      </c>
      <c r="B60" s="39"/>
      <c r="C60" s="8"/>
      <c r="D60" s="8"/>
      <c r="E60" s="8"/>
      <c r="F60" s="8"/>
      <c r="G60" s="8"/>
      <c r="H60" s="8"/>
      <c r="I60" s="8"/>
      <c r="J60" s="8"/>
      <c r="K60" s="8"/>
      <c r="L60" s="8"/>
      <c r="M60" s="40"/>
      <c r="N60" s="41">
        <f>N59+N48+N34+N19+N14</f>
        <v>1030433.3364149438</v>
      </c>
      <c r="O60" s="9"/>
    </row>
    <row r="61" spans="1:14" ht="14.25">
      <c r="A61" s="42"/>
      <c r="B61" s="43" t="s">
        <v>74</v>
      </c>
      <c r="C61" s="44"/>
      <c r="D61" s="44"/>
      <c r="E61" s="44"/>
      <c r="F61" s="44"/>
      <c r="G61" s="42"/>
      <c r="H61" s="42"/>
      <c r="I61" s="42"/>
      <c r="J61" s="42"/>
      <c r="K61" s="42"/>
      <c r="L61" s="42"/>
      <c r="M61" s="42"/>
      <c r="N61" s="45"/>
    </row>
    <row r="62" spans="1:14" ht="14.25">
      <c r="A62" s="10"/>
      <c r="B62" s="12" t="s">
        <v>75</v>
      </c>
      <c r="C62" s="46"/>
      <c r="D62" s="46"/>
      <c r="E62" s="46"/>
      <c r="F62" s="46"/>
      <c r="G62" s="10"/>
      <c r="H62" s="10"/>
      <c r="I62" s="10"/>
      <c r="J62" s="10"/>
      <c r="K62" s="10"/>
      <c r="L62" s="10"/>
      <c r="M62" s="10"/>
      <c r="N62" s="11"/>
    </row>
    <row r="63" spans="2:6" ht="14.25">
      <c r="B63" s="47" t="s">
        <v>76</v>
      </c>
      <c r="C63" s="47"/>
      <c r="D63" s="47"/>
      <c r="E63" s="47"/>
      <c r="F63" s="47"/>
    </row>
  </sheetData>
  <mergeCells count="6">
    <mergeCell ref="A35:A47"/>
    <mergeCell ref="A49:A58"/>
    <mergeCell ref="A1:O1"/>
    <mergeCell ref="A4:A13"/>
    <mergeCell ref="A15:A18"/>
    <mergeCell ref="A20:A3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邹卫国</cp:lastModifiedBy>
  <dcterms:created xsi:type="dcterms:W3CDTF">2014-06-30T02:48:08Z</dcterms:created>
  <dcterms:modified xsi:type="dcterms:W3CDTF">2014-06-30T12:00:33Z</dcterms:modified>
  <cp:category/>
  <cp:version/>
  <cp:contentType/>
  <cp:contentStatus/>
</cp:coreProperties>
</file>